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t Brass 2025\"/>
    </mc:Choice>
  </mc:AlternateContent>
  <xr:revisionPtr revIDLastSave="0" documentId="13_ncr:1_{F83B7BF3-6258-4200-A321-56BEA3C07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1" l="1"/>
  <c r="Z32" i="1"/>
  <c r="S32" i="1"/>
  <c r="J34" i="1"/>
  <c r="A13" i="1"/>
  <c r="Z38" i="1" s="1"/>
  <c r="S35" i="1" l="1"/>
  <c r="S37" i="1" s="1"/>
  <c r="S40" i="1" s="1"/>
  <c r="H13" i="1"/>
  <c r="Q34" i="1" l="1"/>
  <c r="Z35" i="1" s="1"/>
  <c r="Z37" i="1" s="1"/>
  <c r="Z40" i="1" s="1"/>
</calcChain>
</file>

<file path=xl/sharedStrings.xml><?xml version="1.0" encoding="utf-8"?>
<sst xmlns="http://schemas.openxmlformats.org/spreadsheetml/2006/main" count="91" uniqueCount="81">
  <si>
    <t>MARTLESHAM BRASS</t>
  </si>
  <si>
    <t>Registered Charity No. 1100922</t>
  </si>
  <si>
    <t>CASH FUNDS</t>
  </si>
  <si>
    <t>£</t>
  </si>
  <si>
    <t>Barclays Bank plc</t>
  </si>
  <si>
    <t>Business Saver Account</t>
  </si>
  <si>
    <t>Cash in Hand</t>
  </si>
  <si>
    <t>ASSETS RETAINED FOR THE CHARITY'S OWN USE</t>
  </si>
  <si>
    <t>Instruments</t>
  </si>
  <si>
    <t>Uniforms</t>
  </si>
  <si>
    <t>on</t>
  </si>
  <si>
    <t>RECEIPTS</t>
  </si>
  <si>
    <t>Subscriptions</t>
  </si>
  <si>
    <t>Engagement Fees</t>
  </si>
  <si>
    <t>HM Revenue &amp; Customs - Gift Aid Tax Refund</t>
  </si>
  <si>
    <t>Coffee and Carols</t>
  </si>
  <si>
    <t>Bank Interest</t>
  </si>
  <si>
    <t>PAYMENTS</t>
  </si>
  <si>
    <t>Hire of Rehearsal/Concert Halls</t>
  </si>
  <si>
    <t>Donations</t>
  </si>
  <si>
    <t>Instrument Repairs</t>
  </si>
  <si>
    <t>Purchase of New Instruments</t>
  </si>
  <si>
    <t>NET RECEIPTS/PAYMENTS</t>
  </si>
  <si>
    <t>Storage Charges for Music, Instruments &amp; Trailer</t>
  </si>
  <si>
    <t xml:space="preserve">Current Account </t>
  </si>
  <si>
    <t>Fund Raising Expenses/PayPal Charges</t>
  </si>
  <si>
    <t>Gifts</t>
  </si>
  <si>
    <t>Trailer</t>
  </si>
  <si>
    <t xml:space="preserve">This is a stock of new and second-hand uniform held by the band </t>
  </si>
  <si>
    <t>and has been valued at the figure shown.</t>
  </si>
  <si>
    <t>Music and Compositions</t>
  </si>
  <si>
    <t>Safeguarding/Membership Fees &amp; Subscriptions</t>
  </si>
  <si>
    <t xml:space="preserve">                           Training &amp; Licences</t>
  </si>
  <si>
    <t>Postages and Stationery</t>
  </si>
  <si>
    <t>SURPLUS/DEFICIT</t>
  </si>
  <si>
    <t>Approved on behalf of the Trustees</t>
  </si>
  <si>
    <t>Donations/Sundry Income</t>
  </si>
  <si>
    <t>Concert Raffles</t>
  </si>
  <si>
    <t>Tea and Tunes</t>
  </si>
  <si>
    <t>Uniform</t>
  </si>
  <si>
    <t xml:space="preserve">Performing Rights Society Fees </t>
  </si>
  <si>
    <t xml:space="preserve">For insurance purposes the value of all the instruments on an 'new for old' basis </t>
  </si>
  <si>
    <t>During the year the following instruments were purchased:</t>
  </si>
  <si>
    <t>Equipment and Small Instrument Purchases</t>
  </si>
  <si>
    <t>Trailer for moving/storing instruments and other equipment.</t>
  </si>
  <si>
    <t>Insured at cost</t>
  </si>
  <si>
    <t>Bonus Ball (Net of prizes paid out)</t>
  </si>
  <si>
    <t xml:space="preserve">New Wolsey Theatre Pantomime tickets sold </t>
  </si>
  <si>
    <t>to members</t>
  </si>
  <si>
    <t>Carolling Collections (Contactless 2023)</t>
  </si>
  <si>
    <t>Euro Football Prediction Competition - Entrance Fees</t>
  </si>
  <si>
    <t>Concert Refreshments</t>
  </si>
  <si>
    <t>Martlesham Parish Council - Grant</t>
  </si>
  <si>
    <t xml:space="preserve">Suffolk Singers - Balance of share of Joint Concert </t>
  </si>
  <si>
    <t>Ticket Sales</t>
  </si>
  <si>
    <t>New Wolsey Theatre Pantomime Tickets</t>
  </si>
  <si>
    <t>Euro Football Prediction Competition - Prizes</t>
  </si>
  <si>
    <t>Carolling Collections/Donations/Christmas Card</t>
  </si>
  <si>
    <t>New Moon - Insurance Premium (Net of Band Aid</t>
  </si>
  <si>
    <t>Premium Refund)</t>
  </si>
  <si>
    <t>STATEMENT OF ASSETS AND LIABILITIES AS AT 31ST DECEMBER 2025</t>
  </si>
  <si>
    <t xml:space="preserve">The band owns over 165  instruments which the Trustees have valued  </t>
  </si>
  <si>
    <t>at £163,781</t>
  </si>
  <si>
    <t>is £206,270. Sheet Music is insured for £15,000</t>
  </si>
  <si>
    <t>Yamaha YSL354 Trombone</t>
  </si>
  <si>
    <t>Collective cost</t>
  </si>
  <si>
    <t>RECEIPTS AND PAYMENTS FOR THE YEAR ENDED 31ST DECEMBER 2025</t>
  </si>
  <si>
    <t>(Cash &amp; Contactless 2025)</t>
  </si>
  <si>
    <t>Quiz Nights/Beetle &amp; Bingo/Music Quiz/</t>
  </si>
  <si>
    <t>Games afternoon etc)</t>
  </si>
  <si>
    <t>(Contactless 2024)</t>
  </si>
  <si>
    <t xml:space="preserve">Concert Ticket Sales </t>
  </si>
  <si>
    <t>Trophies and Awards (For 2025 &amp; 2026)</t>
  </si>
  <si>
    <t xml:space="preserve">                                                                                                   </t>
  </si>
  <si>
    <t>Cash Funds at 1st January 2024/25</t>
  </si>
  <si>
    <t>Cash Funds as at 31st December 2024/25</t>
  </si>
  <si>
    <t>SumUp Credit Card Charges/QR Code Fees</t>
  </si>
  <si>
    <t>John Packer 230 Rath Trombone</t>
  </si>
  <si>
    <t>York Preference 3056 Baritone</t>
  </si>
  <si>
    <t>M A Aldous</t>
  </si>
  <si>
    <t>27th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</si>
</sst>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8" formatCode="&quot;£&quot;#,##0.00;[Red]\-&quot;£&quot;#,##0.00"/>
    <numFmt numFmtId="164" formatCode="_-[$£-809]* #,##0.00_-;\-[$£-809]* #,##0.00_-;_-[$£-809]* &quot;-&quot;??_-;_-@_-"/>
    <numFmt numFmtId="165" formatCode="[$£-809]#,##0.00"/>
    <numFmt numFmtId="166" formatCode="&quot;£&quot;#,##0.00"/>
  </numFmts>
  <fonts count="6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2" fontId="0" fillId="0" borderId="3" xfId="0" applyNumberFormat="1" applyBorder="1"/>
    <xf numFmtId="0" fontId="5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4" fontId="3" fillId="0" borderId="0" xfId="0" applyNumberFormat="1" applyFont="1"/>
    <xf numFmtId="165" fontId="0" fillId="0" borderId="0" xfId="0" applyNumberFormat="1"/>
    <xf numFmtId="165" fontId="3" fillId="0" borderId="1" xfId="0" applyNumberFormat="1" applyFont="1" applyBorder="1"/>
    <xf numFmtId="7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topLeftCell="A21" workbookViewId="0">
      <selection activeCell="C43" sqref="C43"/>
    </sheetView>
  </sheetViews>
  <sheetFormatPr defaultRowHeight="12.75" x14ac:dyDescent="0.2"/>
  <cols>
    <col min="1" max="1" width="11.28515625" bestFit="1" customWidth="1"/>
    <col min="8" max="8" width="11.28515625" bestFit="1" customWidth="1"/>
    <col min="10" max="10" width="11.28515625" bestFit="1" customWidth="1"/>
    <col min="15" max="15" width="9.140625" customWidth="1"/>
    <col min="16" max="16" width="9.28515625" customWidth="1"/>
    <col min="17" max="17" width="11.28515625" bestFit="1" customWidth="1"/>
    <col min="19" max="19" width="11.28515625" bestFit="1" customWidth="1"/>
    <col min="26" max="26" width="11.28515625" bestFit="1" customWidth="1"/>
  </cols>
  <sheetData>
    <row r="1" spans="1:26" x14ac:dyDescent="0.2">
      <c r="B1" s="1" t="s">
        <v>0</v>
      </c>
      <c r="K1" s="1" t="s">
        <v>0</v>
      </c>
      <c r="T1" s="1" t="s">
        <v>0</v>
      </c>
    </row>
    <row r="2" spans="1:26" x14ac:dyDescent="0.2">
      <c r="B2" t="s">
        <v>1</v>
      </c>
      <c r="K2" t="s">
        <v>1</v>
      </c>
      <c r="T2" t="s">
        <v>1</v>
      </c>
    </row>
    <row r="4" spans="1:26" x14ac:dyDescent="0.2">
      <c r="B4" s="1" t="s">
        <v>60</v>
      </c>
      <c r="K4" s="1" t="s">
        <v>66</v>
      </c>
      <c r="T4" s="1" t="s">
        <v>66</v>
      </c>
    </row>
    <row r="6" spans="1:26" x14ac:dyDescent="0.2">
      <c r="A6" s="7">
        <v>2024</v>
      </c>
      <c r="B6" s="1" t="s">
        <v>2</v>
      </c>
      <c r="H6" s="7">
        <v>2025</v>
      </c>
      <c r="J6" s="7">
        <v>2024</v>
      </c>
      <c r="K6" s="24" t="s">
        <v>11</v>
      </c>
      <c r="L6" s="24"/>
      <c r="M6" s="24"/>
      <c r="N6" s="24"/>
      <c r="O6" s="24"/>
      <c r="P6" s="24"/>
      <c r="Q6" s="7">
        <v>2025</v>
      </c>
      <c r="S6" s="7">
        <v>2024</v>
      </c>
      <c r="T6" s="24" t="s">
        <v>17</v>
      </c>
      <c r="U6" s="24"/>
      <c r="V6" s="24"/>
      <c r="W6" s="24"/>
      <c r="X6" s="24"/>
      <c r="Y6" s="24"/>
      <c r="Z6" s="7">
        <v>2025</v>
      </c>
    </row>
    <row r="7" spans="1:26" x14ac:dyDescent="0.2">
      <c r="A7" s="7" t="s">
        <v>3</v>
      </c>
      <c r="B7" s="1"/>
      <c r="H7" s="7" t="s">
        <v>3</v>
      </c>
      <c r="J7" s="7" t="s">
        <v>3</v>
      </c>
      <c r="Q7" s="7" t="s">
        <v>3</v>
      </c>
      <c r="S7" s="7" t="s">
        <v>3</v>
      </c>
      <c r="Z7" s="7" t="s">
        <v>3</v>
      </c>
    </row>
    <row r="8" spans="1:26" x14ac:dyDescent="0.2">
      <c r="B8" t="s">
        <v>4</v>
      </c>
      <c r="J8" s="7"/>
      <c r="Q8" s="7"/>
    </row>
    <row r="9" spans="1:26" x14ac:dyDescent="0.2">
      <c r="A9" s="3">
        <v>4119.3</v>
      </c>
      <c r="C9" s="2" t="s">
        <v>5</v>
      </c>
      <c r="H9" s="3">
        <v>5425.55</v>
      </c>
      <c r="J9" s="3">
        <v>6357.72</v>
      </c>
      <c r="L9" t="s">
        <v>12</v>
      </c>
      <c r="Q9" s="3">
        <v>7065.8</v>
      </c>
      <c r="S9" s="3">
        <v>3130</v>
      </c>
      <c r="U9" t="s">
        <v>18</v>
      </c>
      <c r="Z9" s="3">
        <v>3084</v>
      </c>
    </row>
    <row r="10" spans="1:26" x14ac:dyDescent="0.2">
      <c r="A10" s="3">
        <v>1446.7</v>
      </c>
      <c r="C10" t="s">
        <v>24</v>
      </c>
      <c r="H10" s="3">
        <v>340.74</v>
      </c>
      <c r="J10" s="3">
        <v>1277.69</v>
      </c>
      <c r="L10" s="10" t="s">
        <v>57</v>
      </c>
      <c r="Q10" s="3">
        <v>1085.54</v>
      </c>
      <c r="S10" s="3">
        <v>1252.08</v>
      </c>
      <c r="U10" t="s">
        <v>58</v>
      </c>
      <c r="Z10" s="3">
        <v>1245.06</v>
      </c>
    </row>
    <row r="11" spans="1:26" x14ac:dyDescent="0.2">
      <c r="A11">
        <v>101.67</v>
      </c>
      <c r="B11" t="s">
        <v>6</v>
      </c>
      <c r="H11" s="3">
        <v>119.2</v>
      </c>
      <c r="J11" s="3"/>
      <c r="L11" s="2" t="s">
        <v>67</v>
      </c>
      <c r="Q11" s="3"/>
      <c r="S11" s="3"/>
      <c r="U11" s="10"/>
      <c r="X11" t="s">
        <v>59</v>
      </c>
      <c r="Z11" s="3"/>
    </row>
    <row r="12" spans="1:26" x14ac:dyDescent="0.2">
      <c r="J12" s="3">
        <v>115</v>
      </c>
      <c r="L12" s="2" t="s">
        <v>49</v>
      </c>
      <c r="Q12" s="3">
        <v>10</v>
      </c>
      <c r="S12" s="3">
        <v>1540.6</v>
      </c>
      <c r="U12" s="10" t="s">
        <v>30</v>
      </c>
      <c r="Z12" s="3">
        <v>1794.72</v>
      </c>
    </row>
    <row r="13" spans="1:26" ht="13.5" thickBot="1" x14ac:dyDescent="0.25">
      <c r="A13" s="8">
        <f>SUM(A9:A11)</f>
        <v>5667.67</v>
      </c>
      <c r="H13" s="4">
        <f>SUM(H9:H11)</f>
        <v>5885.49</v>
      </c>
      <c r="M13" t="s">
        <v>70</v>
      </c>
      <c r="S13" s="3">
        <v>525</v>
      </c>
      <c r="U13" t="s">
        <v>19</v>
      </c>
      <c r="Z13" s="3">
        <v>1585</v>
      </c>
    </row>
    <row r="14" spans="1:26" ht="13.5" thickTop="1" x14ac:dyDescent="0.2">
      <c r="A14" s="6"/>
      <c r="H14" s="6"/>
      <c r="J14" s="3">
        <v>450.8</v>
      </c>
      <c r="L14" s="10" t="s">
        <v>36</v>
      </c>
      <c r="Q14" s="3">
        <v>431.8</v>
      </c>
      <c r="S14" s="3">
        <v>796.74</v>
      </c>
      <c r="U14" t="s">
        <v>20</v>
      </c>
      <c r="Z14" s="3">
        <v>211.65</v>
      </c>
    </row>
    <row r="15" spans="1:26" x14ac:dyDescent="0.2">
      <c r="A15" s="3"/>
      <c r="J15" s="3">
        <v>730</v>
      </c>
      <c r="L15" t="s">
        <v>13</v>
      </c>
      <c r="Q15" s="3">
        <v>655</v>
      </c>
      <c r="S15" s="3">
        <v>558.30999999999995</v>
      </c>
      <c r="U15" s="10" t="s">
        <v>43</v>
      </c>
      <c r="Z15" s="3">
        <v>1435.06</v>
      </c>
    </row>
    <row r="16" spans="1:26" x14ac:dyDescent="0.2">
      <c r="A16" s="3"/>
      <c r="B16" s="5" t="s">
        <v>7</v>
      </c>
      <c r="J16" s="3">
        <v>852.5</v>
      </c>
      <c r="L16" s="10" t="s">
        <v>46</v>
      </c>
      <c r="Q16" s="3">
        <v>732.5</v>
      </c>
      <c r="S16" s="3"/>
      <c r="U16" s="10" t="s">
        <v>31</v>
      </c>
      <c r="Z16" s="3"/>
    </row>
    <row r="17" spans="1:26" x14ac:dyDescent="0.2">
      <c r="A17" s="3"/>
      <c r="B17" s="5" t="s">
        <v>8</v>
      </c>
      <c r="J17" s="3">
        <v>1283.8</v>
      </c>
      <c r="L17" t="s">
        <v>14</v>
      </c>
      <c r="Q17" s="3">
        <v>1237.5</v>
      </c>
      <c r="S17" s="3">
        <v>535.75</v>
      </c>
      <c r="U17" s="10" t="s">
        <v>32</v>
      </c>
      <c r="Z17" s="3">
        <v>615.79999999999995</v>
      </c>
    </row>
    <row r="18" spans="1:26" x14ac:dyDescent="0.2">
      <c r="A18" s="3"/>
      <c r="B18" s="23" t="s">
        <v>61</v>
      </c>
      <c r="J18" s="3">
        <v>432.14</v>
      </c>
      <c r="L18" t="s">
        <v>15</v>
      </c>
      <c r="Q18" s="3">
        <v>413.18</v>
      </c>
      <c r="S18" s="3">
        <v>263.76</v>
      </c>
      <c r="U18" s="10" t="s">
        <v>40</v>
      </c>
      <c r="Z18" s="3">
        <v>271.67</v>
      </c>
    </row>
    <row r="19" spans="1:26" x14ac:dyDescent="0.2">
      <c r="A19" s="3"/>
      <c r="B19" s="23" t="s">
        <v>62</v>
      </c>
      <c r="J19" s="3">
        <v>192.83</v>
      </c>
      <c r="L19" s="10" t="s">
        <v>38</v>
      </c>
      <c r="Q19" s="3">
        <v>327.31</v>
      </c>
      <c r="S19" s="3">
        <v>2450</v>
      </c>
      <c r="U19" t="s">
        <v>23</v>
      </c>
      <c r="Z19" s="3">
        <v>2478</v>
      </c>
    </row>
    <row r="20" spans="1:26" x14ac:dyDescent="0.2">
      <c r="A20" s="3"/>
      <c r="B20" s="10" t="s">
        <v>41</v>
      </c>
      <c r="J20" s="3">
        <v>92</v>
      </c>
      <c r="L20" t="s">
        <v>16</v>
      </c>
      <c r="Q20" s="3">
        <v>56.25</v>
      </c>
      <c r="S20" s="3">
        <v>32.880000000000003</v>
      </c>
      <c r="U20" s="10" t="s">
        <v>25</v>
      </c>
      <c r="Z20" s="3">
        <v>176</v>
      </c>
    </row>
    <row r="21" spans="1:26" x14ac:dyDescent="0.2">
      <c r="B21" s="2" t="s">
        <v>63</v>
      </c>
      <c r="J21" s="3">
        <v>216</v>
      </c>
      <c r="L21" s="2" t="s">
        <v>68</v>
      </c>
      <c r="Q21" s="3">
        <v>550</v>
      </c>
      <c r="S21" s="3">
        <v>19.86</v>
      </c>
      <c r="U21" s="2" t="s">
        <v>76</v>
      </c>
      <c r="Z21" s="3">
        <v>27.63</v>
      </c>
    </row>
    <row r="22" spans="1:26" x14ac:dyDescent="0.2">
      <c r="A22" s="3"/>
      <c r="B22" s="10" t="s">
        <v>42</v>
      </c>
      <c r="J22" s="3"/>
      <c r="L22" s="10" t="s">
        <v>69</v>
      </c>
      <c r="Q22" s="3"/>
      <c r="S22" s="3">
        <v>0</v>
      </c>
      <c r="U22" s="10" t="s">
        <v>26</v>
      </c>
      <c r="Z22" s="3">
        <v>40.99</v>
      </c>
    </row>
    <row r="23" spans="1:26" x14ac:dyDescent="0.2">
      <c r="B23" s="2" t="s">
        <v>64</v>
      </c>
      <c r="H23" s="14"/>
      <c r="J23" s="3">
        <v>2323</v>
      </c>
      <c r="L23" s="2" t="s">
        <v>71</v>
      </c>
      <c r="Q23" s="3">
        <v>2442</v>
      </c>
      <c r="S23" s="3">
        <v>3.45</v>
      </c>
      <c r="U23" s="10" t="s">
        <v>33</v>
      </c>
      <c r="Z23" s="3">
        <v>227.43</v>
      </c>
    </row>
    <row r="24" spans="1:26" x14ac:dyDescent="0.2">
      <c r="A24" s="13"/>
      <c r="B24" s="2" t="s">
        <v>77</v>
      </c>
      <c r="H24" s="14"/>
      <c r="J24" s="3">
        <v>1058</v>
      </c>
      <c r="L24" s="10" t="s">
        <v>37</v>
      </c>
      <c r="Q24" s="3">
        <v>1249</v>
      </c>
      <c r="S24" s="3">
        <v>299</v>
      </c>
      <c r="U24" s="2" t="s">
        <v>72</v>
      </c>
      <c r="Z24" s="3">
        <v>565</v>
      </c>
    </row>
    <row r="25" spans="1:26" x14ac:dyDescent="0.2">
      <c r="A25" s="13"/>
      <c r="B25" s="2" t="s">
        <v>78</v>
      </c>
      <c r="H25" s="14"/>
      <c r="J25" s="3">
        <v>219.71</v>
      </c>
      <c r="L25" t="s">
        <v>51</v>
      </c>
      <c r="Q25" s="3">
        <v>356.35</v>
      </c>
      <c r="S25" s="3">
        <v>629.92999999999995</v>
      </c>
      <c r="U25" s="10" t="s">
        <v>39</v>
      </c>
      <c r="Z25" s="3">
        <v>636.4</v>
      </c>
    </row>
    <row r="26" spans="1:26" ht="13.5" thickBot="1" x14ac:dyDescent="0.25">
      <c r="A26" s="16">
        <v>6106</v>
      </c>
      <c r="B26" s="2" t="s">
        <v>65</v>
      </c>
      <c r="H26" s="15">
        <v>2000</v>
      </c>
      <c r="J26" s="3">
        <v>522</v>
      </c>
      <c r="L26" s="10" t="s">
        <v>47</v>
      </c>
      <c r="Q26" s="3">
        <v>0</v>
      </c>
      <c r="S26" s="3">
        <v>155.88999999999999</v>
      </c>
      <c r="U26" s="10" t="s">
        <v>53</v>
      </c>
      <c r="Z26" s="3">
        <v>0</v>
      </c>
    </row>
    <row r="27" spans="1:26" ht="13.5" thickTop="1" x14ac:dyDescent="0.2">
      <c r="A27" s="13"/>
      <c r="B27" s="10"/>
      <c r="H27" s="12"/>
      <c r="O27" t="s">
        <v>48</v>
      </c>
      <c r="X27" t="s">
        <v>54</v>
      </c>
    </row>
    <row r="28" spans="1:26" x14ac:dyDescent="0.2">
      <c r="J28" s="3">
        <v>310</v>
      </c>
      <c r="L28" t="s">
        <v>50</v>
      </c>
      <c r="Q28" s="3">
        <v>0</v>
      </c>
      <c r="S28" s="3">
        <v>522</v>
      </c>
      <c r="U28" t="s">
        <v>55</v>
      </c>
      <c r="Z28" s="3">
        <v>0</v>
      </c>
    </row>
    <row r="29" spans="1:26" x14ac:dyDescent="0.2">
      <c r="B29" s="5" t="s">
        <v>27</v>
      </c>
      <c r="S29">
        <v>155.02000000000001</v>
      </c>
      <c r="U29" t="s">
        <v>56</v>
      </c>
      <c r="Z29" s="3">
        <v>0</v>
      </c>
    </row>
    <row r="30" spans="1:26" x14ac:dyDescent="0.2">
      <c r="B30" s="10" t="s">
        <v>44</v>
      </c>
      <c r="J30" s="3">
        <v>474</v>
      </c>
      <c r="L30" t="s">
        <v>52</v>
      </c>
      <c r="Q30" s="3">
        <v>0</v>
      </c>
    </row>
    <row r="31" spans="1:26" ht="13.5" thickBot="1" x14ac:dyDescent="0.25">
      <c r="A31" s="3"/>
      <c r="B31" s="10" t="s">
        <v>45</v>
      </c>
      <c r="G31" s="10"/>
      <c r="H31" s="22">
        <v>2760</v>
      </c>
      <c r="Y31" t="s">
        <v>73</v>
      </c>
    </row>
    <row r="32" spans="1:26" ht="14.25" thickTop="1" thickBot="1" x14ac:dyDescent="0.25">
      <c r="A32" s="3"/>
      <c r="B32" s="10"/>
      <c r="I32" s="3"/>
      <c r="S32" s="8">
        <f>SUM(S9:S29)</f>
        <v>12870.27</v>
      </c>
      <c r="Z32" s="8">
        <f>SUM(Z9:Z29)</f>
        <v>14394.409999999998</v>
      </c>
    </row>
    <row r="33" spans="1:26" ht="13.5" thickTop="1" x14ac:dyDescent="0.2">
      <c r="A33" s="3"/>
      <c r="J33" s="18"/>
      <c r="Q33" s="3"/>
    </row>
    <row r="34" spans="1:26" ht="13.5" thickBot="1" x14ac:dyDescent="0.25">
      <c r="A34" s="3"/>
      <c r="B34" s="5" t="s">
        <v>9</v>
      </c>
      <c r="J34" s="19">
        <f>SUM(J9:J33)</f>
        <v>16907.189999999995</v>
      </c>
      <c r="Q34" s="8">
        <f>SUM(Q9:Q33)</f>
        <v>16612.23</v>
      </c>
    </row>
    <row r="35" spans="1:26" ht="13.5" thickTop="1" x14ac:dyDescent="0.2">
      <c r="B35" s="10" t="s">
        <v>28</v>
      </c>
      <c r="J35" s="17"/>
      <c r="S35" s="3">
        <f>J34-S32</f>
        <v>4036.9199999999946</v>
      </c>
      <c r="U35" s="10" t="s">
        <v>34</v>
      </c>
      <c r="Z35" s="3">
        <f>Q34-Z32</f>
        <v>2217.8200000000015</v>
      </c>
    </row>
    <row r="36" spans="1:26" ht="13.5" thickBot="1" x14ac:dyDescent="0.25">
      <c r="A36" s="20">
        <v>1656.32</v>
      </c>
      <c r="B36" s="10" t="s">
        <v>29</v>
      </c>
      <c r="H36" s="21">
        <v>2102.12</v>
      </c>
      <c r="S36" s="9">
        <f>A26</f>
        <v>6106</v>
      </c>
      <c r="U36" t="s">
        <v>21</v>
      </c>
      <c r="Z36" s="9">
        <v>2000</v>
      </c>
    </row>
    <row r="37" spans="1:26" ht="13.5" thickTop="1" x14ac:dyDescent="0.2">
      <c r="S37" s="3">
        <f>S35-S36</f>
        <v>-2069.0800000000054</v>
      </c>
      <c r="T37" s="3"/>
      <c r="U37" t="s">
        <v>22</v>
      </c>
      <c r="Z37" s="3">
        <f>Z35-Z36</f>
        <v>217.82000000000153</v>
      </c>
    </row>
    <row r="38" spans="1:26" x14ac:dyDescent="0.2">
      <c r="S38" s="3">
        <v>7736.75</v>
      </c>
      <c r="U38" s="2" t="s">
        <v>74</v>
      </c>
      <c r="Z38" s="3">
        <f>A13</f>
        <v>5667.67</v>
      </c>
    </row>
    <row r="39" spans="1:26" x14ac:dyDescent="0.2">
      <c r="A39" s="3"/>
      <c r="B39" s="10" t="s">
        <v>35</v>
      </c>
      <c r="H39" s="11"/>
      <c r="S39" s="3"/>
      <c r="Z39" s="3"/>
    </row>
    <row r="40" spans="1:26" ht="13.5" thickBot="1" x14ac:dyDescent="0.25">
      <c r="A40" s="3"/>
      <c r="C40" t="s">
        <v>79</v>
      </c>
      <c r="S40" s="8">
        <f>S37+S38</f>
        <v>5667.6699999999946</v>
      </c>
      <c r="U40" s="2" t="s">
        <v>75</v>
      </c>
      <c r="Z40" s="8">
        <f>Z37+Z38</f>
        <v>5885.4900000000016</v>
      </c>
    </row>
    <row r="41" spans="1:26" ht="13.5" thickTop="1" x14ac:dyDescent="0.2">
      <c r="A41" s="3"/>
    </row>
    <row r="42" spans="1:26" x14ac:dyDescent="0.2">
      <c r="A42" s="3"/>
    </row>
    <row r="43" spans="1:26" x14ac:dyDescent="0.2">
      <c r="A43" s="3"/>
      <c r="B43" t="s">
        <v>10</v>
      </c>
      <c r="C43" t="s">
        <v>80</v>
      </c>
      <c r="F43">
        <v>2026</v>
      </c>
    </row>
    <row r="44" spans="1:26" x14ac:dyDescent="0.2">
      <c r="A44" s="3"/>
    </row>
  </sheetData>
  <mergeCells count="2">
    <mergeCell ref="K6:P6"/>
    <mergeCell ref="T6:Y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Howard</dc:creator>
  <cp:lastModifiedBy>Christopher Howard</cp:lastModifiedBy>
  <cp:lastPrinted>2026-02-21T16:41:34Z</cp:lastPrinted>
  <dcterms:created xsi:type="dcterms:W3CDTF">2018-01-15T19:05:34Z</dcterms:created>
  <dcterms:modified xsi:type="dcterms:W3CDTF">2026-02-28T13:58:27Z</dcterms:modified>
</cp:coreProperties>
</file>